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020425 КС 1\"/>
    </mc:Choice>
  </mc:AlternateContent>
  <xr:revisionPtr revIDLastSave="0" documentId="13_ncr:1_{5B7B043C-57B0-4CDA-BA8C-4C6D36AAC34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definedNames>
    <definedName name="_xlnm._FilterDatabase" localSheetId="0" hidden="1">Лист1!$A$8:$M$35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I29" i="1" l="1"/>
  <c r="J29" i="1" s="1"/>
  <c r="F24" i="1" l="1"/>
  <c r="F23" i="1"/>
  <c r="H23" i="1" s="1"/>
  <c r="F22" i="1"/>
  <c r="F21" i="1"/>
  <c r="F35" i="1" l="1"/>
  <c r="H35" i="1" s="1"/>
  <c r="F34" i="1"/>
  <c r="H34" i="1" s="1"/>
  <c r="F33" i="1"/>
  <c r="H33" i="1" s="1"/>
  <c r="F32" i="1"/>
  <c r="H32" i="1" s="1"/>
  <c r="F30" i="1"/>
  <c r="H30" i="1" s="1"/>
  <c r="F29" i="1"/>
  <c r="H29" i="1" s="1"/>
  <c r="F28" i="1"/>
  <c r="F19" i="1"/>
  <c r="H19" i="1" s="1"/>
  <c r="F18" i="1"/>
  <c r="H18" i="1" s="1"/>
  <c r="F17" i="1"/>
  <c r="H17" i="1" s="1"/>
  <c r="F16" i="1"/>
  <c r="H16" i="1" s="1"/>
  <c r="F14" i="1"/>
  <c r="H14" i="1" s="1"/>
  <c r="F13" i="1"/>
  <c r="H13" i="1" s="1"/>
  <c r="F12" i="1"/>
  <c r="F11" i="1"/>
  <c r="H11" i="1" s="1"/>
</calcChain>
</file>

<file path=xl/sharedStrings.xml><?xml version="1.0" encoding="utf-8"?>
<sst xmlns="http://schemas.openxmlformats.org/spreadsheetml/2006/main" count="69" uniqueCount="45">
  <si>
    <t>Приложение 4 (тендер 2025г.)</t>
  </si>
  <si>
    <t>Ведомость поставки материалов/оборудования по тендеру</t>
  </si>
  <si>
    <t>"Каркасно-панельное здание АБК на УПН Юськинского нефтяного месторождения"</t>
  </si>
  <si>
    <t>РД № СПБИ 23.075-АС.АН от 14.10.2025 "Юськинское н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</si>
  <si>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</si>
  <si>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</si>
  <si>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</si>
  <si>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</si>
  <si>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</si>
  <si>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</si>
  <si>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</si>
  <si>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</si>
  <si>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</si>
  <si>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</si>
  <si>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</si>
  <si>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</si>
  <si>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</si>
  <si>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Генеральный план (СПБИ 23/075-ГП от 18.02.2025) (лист 4)</t>
  </si>
  <si>
    <t>Тип 1 Проезд с щебеночным покрытием S=564м2</t>
  </si>
  <si>
    <t>Песок строительный средней крупности</t>
  </si>
  <si>
    <t>м3</t>
  </si>
  <si>
    <t>Геотекстиль иглопробивной термообр. ТехноНиколь</t>
  </si>
  <si>
    <t>м2</t>
  </si>
  <si>
    <t>Щебень М 1000 фр. 40-70мм</t>
  </si>
  <si>
    <t>Щебень М 1000 фр. 10-20мм</t>
  </si>
  <si>
    <t>Тип 3 Площадка из ж/б плит S=54м2</t>
  </si>
  <si>
    <t>Песчано-гравийная смесь</t>
  </si>
  <si>
    <t>Плиты дорожные ПД 2-6, по сер. 3.503-17Примечание: будут демонтированы во 2 этапе</t>
  </si>
  <si>
    <t>шт</t>
  </si>
  <si>
    <t>Раствор цементно-песчаный М 75</t>
  </si>
  <si>
    <t>2 этап</t>
  </si>
  <si>
    <t>Площадка S=54м2</t>
  </si>
  <si>
    <t>Площадка S=564+54=618м2</t>
  </si>
  <si>
    <t>Битумная эмульсия ЭБДК-Б</t>
  </si>
  <si>
    <t>т</t>
  </si>
  <si>
    <t>Асфальбетонная смесь А32Нн, толщ. 0,06м,</t>
  </si>
  <si>
    <t>Асфальбетонная смесь А16Вн, толщ. 0,04м,</t>
  </si>
  <si>
    <t>Камень бортовой камней БР 100.30.15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</si>
  <si>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</si>
  <si>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</si>
  <si>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</si>
  <si>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</si>
  <si>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</si>
  <si>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Тип 2. Отмостка S=103,7м2</t>
  </si>
  <si>
    <t>Бетон В20W2F50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</si>
</sst>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N43"/>
  <sheetViews>
    <sheetView tabSelected="1" zoomScale="85" zoomScaleNormal="85" workbookViewId="0">
      <pane xSplit="7" ySplit="8" topLeftCell="H32" activePane="bottomRight" state="frozen"/>
      <selection pane="topRight" activeCell="H1" sqref="H1"/>
      <selection pane="bottomLeft" activeCell="A9" sqref="A9"/>
      <selection pane="bottomRight" activeCell="E4" sqref="E4"/>
    </sheetView>
  </sheetViews>
  <sheetFormatPr defaultColWidth="9.1796875" defaultRowHeight="14" outlineLevelCol="1" x14ac:dyDescent="0.3"/>
  <cols>
    <col min="1" max="1" width="7.26953125" style="18" customWidth="1"/>
    <col min="2" max="2" width="55.7265625" style="16" customWidth="1"/>
    <col min="3" max="3" width="7.7265625" style="14" customWidth="1"/>
    <col min="4" max="4" width="12.54296875" style="15" customWidth="1" outlineLevel="1"/>
    <col min="5" max="5" width="12.54296875" style="1" customWidth="1" outlineLevel="1"/>
    <col min="6" max="6" width="12.54296875" style="16" customWidth="1" outlineLevel="1"/>
    <col min="7" max="7" width="10.54296875" style="17" customWidth="1"/>
    <col min="8" max="8" width="14.26953125" style="16" customWidth="1" outlineLevel="1"/>
    <col min="9" max="9" width="13.7265625" style="16" customWidth="1"/>
    <col min="10" max="10" width="14.453125" style="1" customWidth="1"/>
    <col min="11" max="11" width="11.54296875" style="16" customWidth="1"/>
    <col min="12" max="12" width="10.26953125" style="18" bestFit="1" customWidth="1"/>
    <col min="13" max="16384" width="9.1796875" style="37"/>
  </cols>
  <sheetData>
    <row r="1" spans="1:12" ht="16.5" x14ac:dyDescent="0.3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6.5" x14ac:dyDescent="0.35">
      <c r="A2" s="2" t="s">
        <v>1</v>
      </c>
    </row>
    <row r="3" spans="1:12" ht="36" customHeight="1" x14ac:dyDescent="0.3">
      <c r="A3" s="25" t="s">
        <v>2</v>
      </c>
    </row>
    <row r="4" spans="1:12" ht="16.5" x14ac:dyDescent="0.3">
      <c r="A4" s="25" t="s">
        <v>3</v>
      </c>
      <c r="C4" s="25"/>
      <c r="E4" s="25"/>
      <c r="G4" s="25"/>
    </row>
    <row r="5" spans="1:12" ht="16.5" x14ac:dyDescent="0.3">
      <c r="B5" s="23"/>
      <c r="C5" s="24"/>
      <c r="D5" s="23"/>
      <c r="E5" s="23"/>
      <c r="F5" s="23"/>
      <c r="G5" s="23"/>
      <c r="H5" s="23"/>
      <c r="I5" s="23"/>
      <c r="J5" s="23"/>
      <c r="K5" s="23"/>
      <c r="L5" s="23"/>
    </row>
    <row r="6" spans="1:12" ht="37.5" customHeight="1" x14ac:dyDescent="0.25">
      <c r="A6" s="42" t="s">
        <v>4</v>
      </c>
      <c r="B6" s="44" t="s">
        <v>5</v>
      </c>
      <c r="C6" s="42" t="s">
        <v>6</v>
      </c>
      <c r="D6" s="46" t="s">
        <v>7</v>
      </c>
      <c r="E6" s="42" t="s">
        <v>8</v>
      </c>
      <c r="F6" s="42" t="s">
        <v>9</v>
      </c>
      <c r="G6" s="43" t="s">
        <v>10</v>
      </c>
      <c r="H6" s="42" t="s">
        <v>11</v>
      </c>
      <c r="I6" s="42" t="s">
        <v>12</v>
      </c>
      <c r="J6" s="42"/>
      <c r="K6" s="42" t="s">
        <v>13</v>
      </c>
      <c r="L6" s="42" t="s">
        <v>14</v>
      </c>
    </row>
    <row r="7" spans="1:12" ht="38.25" customHeight="1" x14ac:dyDescent="0.25">
      <c r="A7" s="42"/>
      <c r="B7" s="45"/>
      <c r="C7" s="42"/>
      <c r="D7" s="46"/>
      <c r="E7" s="42"/>
      <c r="F7" s="42"/>
      <c r="G7" s="43"/>
      <c r="H7" s="42"/>
      <c r="I7" s="36" t="s">
        <v>15</v>
      </c>
      <c r="J7" s="36" t="s">
        <v>16</v>
      </c>
      <c r="K7" s="42"/>
      <c r="L7" s="42"/>
    </row>
    <row r="8" spans="1:12" x14ac:dyDescent="0.25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</row>
    <row r="9" spans="1:12" ht="36.75" customHeight="1" x14ac:dyDescent="0.25">
      <c r="A9" s="28">
        <v>1</v>
      </c>
      <c r="B9" s="26" t="s">
        <v>17</v>
      </c>
      <c r="C9" s="27"/>
      <c r="D9" s="27"/>
      <c r="E9" s="27"/>
      <c r="F9" s="28"/>
      <c r="G9" s="28"/>
      <c r="H9" s="27"/>
      <c r="I9" s="27"/>
      <c r="J9" s="27"/>
      <c r="K9" s="27"/>
      <c r="L9" s="29"/>
    </row>
    <row r="10" spans="1:12" ht="39.75" customHeight="1" x14ac:dyDescent="0.25">
      <c r="A10" s="28">
        <v>2</v>
      </c>
      <c r="B10" s="31" t="s">
        <v>18</v>
      </c>
      <c r="C10" s="27"/>
      <c r="D10" s="32"/>
      <c r="E10" s="32"/>
      <c r="F10" s="32"/>
      <c r="G10" s="32"/>
      <c r="H10" s="32"/>
      <c r="I10" s="32"/>
      <c r="J10" s="32"/>
      <c r="K10" s="32"/>
      <c r="L10" s="29"/>
    </row>
    <row r="11" spans="1:12" x14ac:dyDescent="0.25">
      <c r="A11" s="28">
        <v>3</v>
      </c>
      <c r="B11" s="30" t="s">
        <v>19</v>
      </c>
      <c r="C11" s="27" t="s">
        <v>20</v>
      </c>
      <c r="D11" s="32">
        <f>E11</f>
        <v>916.67</v>
      </c>
      <c r="E11" s="33">
        <v>916.67</v>
      </c>
      <c r="F11" s="34">
        <f>E11*1.2</f>
        <v>1100.0039999999999</v>
      </c>
      <c r="G11" s="35">
        <v>155.1</v>
      </c>
      <c r="H11" s="34">
        <f>F11*G11</f>
        <v>170610.62039999999</v>
      </c>
      <c r="I11" s="35">
        <v>155.1</v>
      </c>
      <c r="J11" s="35"/>
      <c r="K11" s="35"/>
      <c r="L11" s="29">
        <v>45748</v>
      </c>
    </row>
    <row r="12" spans="1:12" x14ac:dyDescent="0.25">
      <c r="A12" s="28">
        <v>4</v>
      </c>
      <c r="B12" s="30" t="s">
        <v>21</v>
      </c>
      <c r="C12" s="27" t="s">
        <v>22</v>
      </c>
      <c r="D12" s="32">
        <f t="shared" ref="D12:D35" si="0">E12</f>
        <v>157</v>
      </c>
      <c r="E12" s="33">
        <v>157</v>
      </c>
      <c r="F12" s="34">
        <f>E12*1.2</f>
        <v>188.4</v>
      </c>
      <c r="G12" s="35">
        <v>676.8</v>
      </c>
      <c r="H12" s="35">
        <v>676.8</v>
      </c>
      <c r="I12" s="35">
        <v>676.8</v>
      </c>
      <c r="J12" s="35"/>
      <c r="K12" s="35">
        <v>676.8</v>
      </c>
      <c r="L12" s="29">
        <v>45748</v>
      </c>
    </row>
    <row r="13" spans="1:12" x14ac:dyDescent="0.25">
      <c r="A13" s="28">
        <v>5</v>
      </c>
      <c r="B13" s="30" t="s">
        <v>23</v>
      </c>
      <c r="C13" s="27" t="s">
        <v>20</v>
      </c>
      <c r="D13" s="32">
        <f t="shared" si="0"/>
        <v>3458.33</v>
      </c>
      <c r="E13" s="33">
        <v>3458.33</v>
      </c>
      <c r="F13" s="34">
        <f>E13*1.2</f>
        <v>4149.9960000000001</v>
      </c>
      <c r="G13" s="35">
        <v>146.6</v>
      </c>
      <c r="H13" s="34">
        <f>F13*G13</f>
        <v>608389.41359999997</v>
      </c>
      <c r="I13" s="35">
        <v>146.6</v>
      </c>
      <c r="J13" s="35"/>
      <c r="K13" s="35"/>
      <c r="L13" s="29">
        <v>45748</v>
      </c>
    </row>
    <row r="14" spans="1:12" x14ac:dyDescent="0.25">
      <c r="A14" s="28">
        <v>6</v>
      </c>
      <c r="B14" s="30" t="s">
        <v>24</v>
      </c>
      <c r="C14" s="27" t="s">
        <v>20</v>
      </c>
      <c r="D14" s="32">
        <f t="shared" si="0"/>
        <v>2880</v>
      </c>
      <c r="E14" s="33">
        <v>2880</v>
      </c>
      <c r="F14" s="34">
        <f>E14*1.2</f>
        <v>3456</v>
      </c>
      <c r="G14" s="35">
        <v>11.1</v>
      </c>
      <c r="H14" s="34">
        <f>F14*G14</f>
        <v>38361.599999999999</v>
      </c>
      <c r="I14" s="35"/>
      <c r="J14" s="35">
        <v>11.1</v>
      </c>
      <c r="K14" s="35"/>
      <c r="L14" s="29">
        <v>45748</v>
      </c>
    </row>
    <row r="15" spans="1:12" ht="39.75" customHeight="1" x14ac:dyDescent="0.25">
      <c r="A15" s="28">
        <v>7</v>
      </c>
      <c r="B15" s="31" t="s">
        <v>25</v>
      </c>
      <c r="C15" s="27"/>
      <c r="D15" s="32">
        <f t="shared" si="0"/>
        <v>0</v>
      </c>
      <c r="E15" s="32"/>
      <c r="F15" s="32"/>
      <c r="G15" s="32"/>
      <c r="H15" s="32"/>
      <c r="I15" s="32"/>
      <c r="J15" s="32"/>
      <c r="K15" s="32"/>
      <c r="L15" s="29">
        <v>45748</v>
      </c>
    </row>
    <row r="16" spans="1:12" x14ac:dyDescent="0.25">
      <c r="A16" s="28">
        <v>8</v>
      </c>
      <c r="B16" s="30" t="s">
        <v>26</v>
      </c>
      <c r="C16" s="27" t="s">
        <v>20</v>
      </c>
      <c r="D16" s="32">
        <f t="shared" si="0"/>
        <v>1875</v>
      </c>
      <c r="E16" s="33">
        <v>1875</v>
      </c>
      <c r="F16" s="34">
        <f>E16*1.2</f>
        <v>2250</v>
      </c>
      <c r="G16" s="35">
        <v>14.5</v>
      </c>
      <c r="H16" s="34">
        <f>F16*G16</f>
        <v>32625</v>
      </c>
      <c r="I16" s="35">
        <v>14.5</v>
      </c>
      <c r="J16" s="35"/>
      <c r="K16" s="35"/>
      <c r="L16" s="29">
        <v>45748</v>
      </c>
    </row>
    <row r="17" spans="1:12" x14ac:dyDescent="0.25">
      <c r="A17" s="28">
        <v>9</v>
      </c>
      <c r="B17" s="30" t="s">
        <v>19</v>
      </c>
      <c r="C17" s="27" t="s">
        <v>20</v>
      </c>
      <c r="D17" s="32">
        <f t="shared" si="0"/>
        <v>916.67</v>
      </c>
      <c r="E17" s="33">
        <v>916.67</v>
      </c>
      <c r="F17" s="34">
        <f>E17*1.2</f>
        <v>1100.0039999999999</v>
      </c>
      <c r="G17" s="35">
        <v>3</v>
      </c>
      <c r="H17" s="34">
        <f>F17*G17</f>
        <v>3300.0119999999997</v>
      </c>
      <c r="I17" s="35">
        <v>3</v>
      </c>
      <c r="J17" s="35"/>
      <c r="K17" s="35"/>
      <c r="L17" s="29">
        <v>45748</v>
      </c>
    </row>
    <row r="18" spans="1:12" ht="28" x14ac:dyDescent="0.25">
      <c r="A18" s="28">
        <v>10</v>
      </c>
      <c r="B18" s="30" t="s">
        <v>27</v>
      </c>
      <c r="C18" s="27" t="s">
        <v>28</v>
      </c>
      <c r="D18" s="32">
        <f t="shared" si="0"/>
        <v>22483.33</v>
      </c>
      <c r="E18" s="33">
        <v>22483.33</v>
      </c>
      <c r="F18" s="34">
        <f>E18*1.2</f>
        <v>26979.996000000003</v>
      </c>
      <c r="G18" s="35">
        <v>12</v>
      </c>
      <c r="H18" s="34">
        <f>F18*G18</f>
        <v>323759.95200000005</v>
      </c>
      <c r="I18" s="35">
        <v>12</v>
      </c>
      <c r="J18" s="35"/>
      <c r="K18" s="35"/>
      <c r="L18" s="29">
        <v>45748</v>
      </c>
    </row>
    <row r="19" spans="1:12" x14ac:dyDescent="0.25">
      <c r="A19" s="28">
        <v>11</v>
      </c>
      <c r="B19" s="30" t="s">
        <v>29</v>
      </c>
      <c r="C19" s="27" t="s">
        <v>20</v>
      </c>
      <c r="D19" s="32">
        <f t="shared" si="0"/>
        <v>10800</v>
      </c>
      <c r="E19" s="33">
        <v>10800</v>
      </c>
      <c r="F19" s="34">
        <f>E19*1.2</f>
        <v>12960</v>
      </c>
      <c r="G19" s="35">
        <v>0.1</v>
      </c>
      <c r="H19" s="34">
        <f>F19*G19</f>
        <v>1296</v>
      </c>
      <c r="I19" s="35"/>
      <c r="J19" s="35">
        <v>0.1</v>
      </c>
      <c r="K19" s="35"/>
      <c r="L19" s="29">
        <v>45748</v>
      </c>
    </row>
    <row r="20" spans="1:12" x14ac:dyDescent="0.25">
      <c r="A20" s="28">
        <v>12</v>
      </c>
      <c r="B20" s="31" t="s">
        <v>43</v>
      </c>
      <c r="C20" s="27"/>
      <c r="D20" s="32">
        <f t="shared" si="0"/>
        <v>0</v>
      </c>
      <c r="E20" s="33"/>
      <c r="F20" s="34"/>
      <c r="G20" s="35"/>
      <c r="H20" s="34"/>
      <c r="I20" s="35"/>
      <c r="J20" s="35"/>
      <c r="K20" s="35"/>
      <c r="L20" s="29"/>
    </row>
    <row r="21" spans="1:12" x14ac:dyDescent="0.25">
      <c r="A21" s="28">
        <v>13</v>
      </c>
      <c r="B21" s="30" t="s">
        <v>19</v>
      </c>
      <c r="C21" s="27" t="s">
        <v>20</v>
      </c>
      <c r="D21" s="32">
        <f t="shared" si="0"/>
        <v>916.67</v>
      </c>
      <c r="E21" s="33">
        <v>916.67</v>
      </c>
      <c r="F21" s="34">
        <f>E21*1.2</f>
        <v>1100.0039999999999</v>
      </c>
      <c r="G21" s="35">
        <v>11.4</v>
      </c>
      <c r="H21" s="35">
        <v>11.4</v>
      </c>
      <c r="I21" s="35"/>
      <c r="J21" s="35">
        <v>11.4</v>
      </c>
      <c r="K21" s="35"/>
      <c r="L21" s="29">
        <v>45748</v>
      </c>
    </row>
    <row r="22" spans="1:12" x14ac:dyDescent="0.25">
      <c r="A22" s="28">
        <v>14</v>
      </c>
      <c r="B22" s="30" t="s">
        <v>21</v>
      </c>
      <c r="C22" s="27" t="s">
        <v>22</v>
      </c>
      <c r="D22" s="32">
        <f t="shared" si="0"/>
        <v>157</v>
      </c>
      <c r="E22" s="33">
        <v>157</v>
      </c>
      <c r="F22" s="34">
        <f>E22*1.2</f>
        <v>188.4</v>
      </c>
      <c r="G22" s="35">
        <v>124.4</v>
      </c>
      <c r="H22" s="35">
        <v>124.4</v>
      </c>
      <c r="I22" s="35">
        <v>124.4</v>
      </c>
      <c r="J22" s="35"/>
      <c r="K22" s="35">
        <v>124.4</v>
      </c>
      <c r="L22" s="29">
        <v>45809</v>
      </c>
    </row>
    <row r="23" spans="1:12" x14ac:dyDescent="0.25">
      <c r="A23" s="28">
        <v>15</v>
      </c>
      <c r="B23" s="30" t="s">
        <v>23</v>
      </c>
      <c r="C23" s="27" t="s">
        <v>20</v>
      </c>
      <c r="D23" s="32">
        <f t="shared" si="0"/>
        <v>3458.33</v>
      </c>
      <c r="E23" s="33">
        <v>3458.33</v>
      </c>
      <c r="F23" s="34">
        <f>E23*1.2</f>
        <v>4149.9960000000001</v>
      </c>
      <c r="G23" s="35">
        <v>13.5</v>
      </c>
      <c r="H23" s="34">
        <f>F23*G23</f>
        <v>56024.946000000004</v>
      </c>
      <c r="I23" s="35">
        <v>13.5</v>
      </c>
      <c r="J23" s="35"/>
      <c r="K23" s="35"/>
      <c r="L23" s="29">
        <v>45748</v>
      </c>
    </row>
    <row r="24" spans="1:12" x14ac:dyDescent="0.25">
      <c r="A24" s="28">
        <v>16</v>
      </c>
      <c r="B24" s="30" t="s">
        <v>33</v>
      </c>
      <c r="C24" s="27" t="s">
        <v>34</v>
      </c>
      <c r="D24" s="32">
        <f t="shared" si="0"/>
        <v>39500</v>
      </c>
      <c r="E24" s="33">
        <v>39500</v>
      </c>
      <c r="F24" s="34">
        <f>E24*1.2</f>
        <v>47400</v>
      </c>
      <c r="G24" s="35">
        <v>0.08</v>
      </c>
      <c r="H24" s="35">
        <v>0.08</v>
      </c>
      <c r="I24" s="35"/>
      <c r="J24" s="35">
        <v>0.08</v>
      </c>
      <c r="K24" s="35"/>
      <c r="L24" s="29">
        <v>45809</v>
      </c>
    </row>
    <row r="25" spans="1:12" x14ac:dyDescent="0.25">
      <c r="A25" s="28">
        <v>17</v>
      </c>
      <c r="B25" s="30" t="s">
        <v>44</v>
      </c>
      <c r="C25" s="27" t="s">
        <v>20</v>
      </c>
      <c r="D25" s="32">
        <f t="shared" si="0"/>
        <v>12990</v>
      </c>
      <c r="E25" s="32">
        <v>12990</v>
      </c>
      <c r="F25" s="32">
        <v>12990</v>
      </c>
      <c r="G25" s="38">
        <v>10.4</v>
      </c>
      <c r="H25" s="38">
        <v>10.4</v>
      </c>
      <c r="I25" s="38"/>
      <c r="J25" s="38">
        <v>10.4</v>
      </c>
      <c r="K25" s="35"/>
      <c r="L25" s="29">
        <v>45809</v>
      </c>
    </row>
    <row r="26" spans="1:12" ht="21.75" customHeight="1" x14ac:dyDescent="0.25">
      <c r="A26" s="28">
        <v>18</v>
      </c>
      <c r="B26" s="26" t="s">
        <v>30</v>
      </c>
      <c r="C26" s="27"/>
      <c r="D26" s="32">
        <f t="shared" si="0"/>
        <v>0</v>
      </c>
      <c r="E26" s="27"/>
      <c r="F26" s="28"/>
      <c r="G26" s="28"/>
      <c r="H26" s="27"/>
      <c r="I26" s="27"/>
      <c r="J26" s="27"/>
      <c r="K26" s="27"/>
      <c r="L26" s="29"/>
    </row>
    <row r="27" spans="1:12" ht="30" customHeight="1" x14ac:dyDescent="0.25">
      <c r="A27" s="28">
        <v>19</v>
      </c>
      <c r="B27" s="31" t="s">
        <v>31</v>
      </c>
      <c r="C27" s="27"/>
      <c r="D27" s="32">
        <f t="shared" si="0"/>
        <v>0</v>
      </c>
      <c r="E27" s="32"/>
      <c r="F27" s="32"/>
      <c r="G27" s="32"/>
      <c r="H27" s="32"/>
      <c r="I27" s="32"/>
      <c r="J27" s="32"/>
      <c r="K27" s="32"/>
      <c r="L27" s="29">
        <v>45809</v>
      </c>
    </row>
    <row r="28" spans="1:12" x14ac:dyDescent="0.25">
      <c r="A28" s="28">
        <v>20</v>
      </c>
      <c r="B28" s="30" t="s">
        <v>21</v>
      </c>
      <c r="C28" s="27" t="s">
        <v>22</v>
      </c>
      <c r="D28" s="32">
        <f t="shared" si="0"/>
        <v>157</v>
      </c>
      <c r="E28" s="33">
        <v>157</v>
      </c>
      <c r="F28" s="34">
        <f>E28*1.2</f>
        <v>188.4</v>
      </c>
      <c r="G28" s="35">
        <v>64.8</v>
      </c>
      <c r="H28" s="35">
        <v>64.8</v>
      </c>
      <c r="I28" s="35">
        <v>64.8</v>
      </c>
      <c r="J28" s="35"/>
      <c r="K28" s="35">
        <v>64.8</v>
      </c>
      <c r="L28" s="29">
        <v>45809</v>
      </c>
    </row>
    <row r="29" spans="1:12" x14ac:dyDescent="0.25">
      <c r="A29" s="28">
        <v>21</v>
      </c>
      <c r="B29" s="30" t="s">
        <v>23</v>
      </c>
      <c r="C29" s="27" t="s">
        <v>20</v>
      </c>
      <c r="D29" s="32">
        <f t="shared" si="0"/>
        <v>3458.33</v>
      </c>
      <c r="E29" s="33">
        <v>3458.33</v>
      </c>
      <c r="F29" s="34">
        <f>E29*1.2</f>
        <v>4149.9960000000001</v>
      </c>
      <c r="G29" s="35">
        <v>12.64</v>
      </c>
      <c r="H29" s="34">
        <f>F29*G29</f>
        <v>52455.949440000004</v>
      </c>
      <c r="I29" s="35">
        <f>161.7-I23-I13</f>
        <v>1.5999999999999943</v>
      </c>
      <c r="J29" s="35">
        <f>G29-I29</f>
        <v>11.040000000000006</v>
      </c>
      <c r="K29" s="35"/>
      <c r="L29" s="29">
        <v>45809</v>
      </c>
    </row>
    <row r="30" spans="1:12" x14ac:dyDescent="0.25">
      <c r="A30" s="28">
        <v>22</v>
      </c>
      <c r="B30" s="30" t="s">
        <v>24</v>
      </c>
      <c r="C30" s="27" t="s">
        <v>20</v>
      </c>
      <c r="D30" s="32">
        <f t="shared" si="0"/>
        <v>3458.33</v>
      </c>
      <c r="E30" s="33">
        <v>3458.33</v>
      </c>
      <c r="F30" s="34">
        <f>E30*1.2</f>
        <v>4149.9960000000001</v>
      </c>
      <c r="G30" s="35">
        <v>1.1000000000000001</v>
      </c>
      <c r="H30" s="34">
        <f>F30*G30</f>
        <v>4564.9956000000002</v>
      </c>
      <c r="I30" s="35">
        <v>1.1000000000000001</v>
      </c>
      <c r="J30" s="35"/>
      <c r="K30" s="35"/>
      <c r="L30" s="29">
        <v>45809</v>
      </c>
    </row>
    <row r="31" spans="1:12" ht="39.75" customHeight="1" x14ac:dyDescent="0.25">
      <c r="A31" s="28">
        <v>23</v>
      </c>
      <c r="B31" s="31" t="s">
        <v>32</v>
      </c>
      <c r="C31" s="27"/>
      <c r="D31" s="32">
        <f t="shared" si="0"/>
        <v>0</v>
      </c>
      <c r="E31" s="32"/>
      <c r="F31" s="32"/>
      <c r="G31" s="32"/>
      <c r="H31" s="32"/>
      <c r="I31" s="32"/>
      <c r="J31" s="32"/>
      <c r="K31" s="32"/>
      <c r="L31" s="29">
        <v>45809</v>
      </c>
    </row>
    <row r="32" spans="1:12" x14ac:dyDescent="0.25">
      <c r="A32" s="28">
        <v>24</v>
      </c>
      <c r="B32" s="30" t="s">
        <v>33</v>
      </c>
      <c r="C32" s="27" t="s">
        <v>34</v>
      </c>
      <c r="D32" s="32">
        <f t="shared" si="0"/>
        <v>39500</v>
      </c>
      <c r="E32" s="33">
        <v>39500</v>
      </c>
      <c r="F32" s="34">
        <f>E32*1.2</f>
        <v>47400</v>
      </c>
      <c r="G32" s="35">
        <v>0.8</v>
      </c>
      <c r="H32" s="34">
        <f>F32*G32</f>
        <v>37920</v>
      </c>
      <c r="I32" s="35"/>
      <c r="J32" s="35">
        <v>0.8</v>
      </c>
      <c r="K32" s="35"/>
      <c r="L32" s="29">
        <v>45809</v>
      </c>
    </row>
    <row r="33" spans="1:14" x14ac:dyDescent="0.25">
      <c r="A33" s="28">
        <v>25</v>
      </c>
      <c r="B33" s="30" t="s">
        <v>35</v>
      </c>
      <c r="C33" s="27" t="s">
        <v>34</v>
      </c>
      <c r="D33" s="32">
        <f t="shared" si="0"/>
        <v>10500</v>
      </c>
      <c r="E33" s="33">
        <v>10500</v>
      </c>
      <c r="F33" s="34">
        <f>E33*1.2</f>
        <v>12600</v>
      </c>
      <c r="G33" s="35">
        <v>100.12</v>
      </c>
      <c r="H33" s="34">
        <f>F33*G33</f>
        <v>1261512</v>
      </c>
      <c r="I33" s="35"/>
      <c r="J33" s="35">
        <v>100.12</v>
      </c>
      <c r="K33" s="35"/>
      <c r="L33" s="29">
        <v>45809</v>
      </c>
    </row>
    <row r="34" spans="1:14" x14ac:dyDescent="0.25">
      <c r="A34" s="28">
        <v>26</v>
      </c>
      <c r="B34" s="30" t="s">
        <v>36</v>
      </c>
      <c r="C34" s="27" t="s">
        <v>34</v>
      </c>
      <c r="D34" s="32">
        <f t="shared" si="0"/>
        <v>10420</v>
      </c>
      <c r="E34" s="33">
        <v>10420</v>
      </c>
      <c r="F34" s="34">
        <f>E34*1.2</f>
        <v>12504</v>
      </c>
      <c r="G34" s="35">
        <v>58.1</v>
      </c>
      <c r="H34" s="34">
        <f>F34*G34</f>
        <v>726482.4</v>
      </c>
      <c r="I34" s="35"/>
      <c r="J34" s="35">
        <v>58.1</v>
      </c>
      <c r="K34" s="35"/>
      <c r="L34" s="29">
        <v>45809</v>
      </c>
    </row>
    <row r="35" spans="1:14" x14ac:dyDescent="0.25">
      <c r="A35" s="28">
        <v>27</v>
      </c>
      <c r="B35" s="30" t="s">
        <v>37</v>
      </c>
      <c r="C35" s="27" t="s">
        <v>28</v>
      </c>
      <c r="D35" s="32">
        <f t="shared" si="0"/>
        <v>552</v>
      </c>
      <c r="E35" s="33">
        <v>552</v>
      </c>
      <c r="F35" s="34">
        <f>E35*1.2</f>
        <v>662.4</v>
      </c>
      <c r="G35" s="35">
        <v>159</v>
      </c>
      <c r="H35" s="34">
        <f>F35*G35</f>
        <v>105321.59999999999</v>
      </c>
      <c r="I35" s="35">
        <v>159</v>
      </c>
      <c r="J35" s="35"/>
      <c r="K35" s="35">
        <v>159</v>
      </c>
      <c r="L35" s="29">
        <v>45809</v>
      </c>
    </row>
    <row r="36" spans="1:14" x14ac:dyDescent="0.25">
      <c r="A36" s="3"/>
      <c r="B36" s="8"/>
      <c r="C36" s="4"/>
      <c r="D36" s="5"/>
      <c r="E36" s="5"/>
      <c r="F36" s="5"/>
      <c r="G36" s="5"/>
      <c r="H36" s="5"/>
      <c r="I36" s="5"/>
      <c r="J36" s="5"/>
      <c r="K36" s="5"/>
      <c r="L36" s="6"/>
    </row>
    <row r="37" spans="1:14" ht="15.75" customHeight="1" x14ac:dyDescent="0.3">
      <c r="A37" s="7"/>
      <c r="B37" s="39"/>
      <c r="C37" s="39"/>
      <c r="D37" s="39"/>
      <c r="E37" s="39"/>
      <c r="F37" s="8"/>
      <c r="G37" s="19"/>
      <c r="H37" s="5"/>
      <c r="I37" s="20"/>
      <c r="J37" s="21"/>
      <c r="K37" s="20"/>
      <c r="L37" s="22"/>
    </row>
    <row r="38" spans="1:14" ht="15" x14ac:dyDescent="0.3">
      <c r="A38" s="9"/>
      <c r="B38" s="40" t="s">
        <v>38</v>
      </c>
      <c r="C38" s="40"/>
      <c r="D38" s="40"/>
      <c r="E38" s="40"/>
      <c r="F38" s="40"/>
      <c r="G38" s="10"/>
      <c r="H38" s="11"/>
      <c r="I38" s="11"/>
      <c r="J38" s="12"/>
      <c r="K38" s="11"/>
      <c r="L38" s="13"/>
    </row>
    <row r="39" spans="1:14" ht="15" x14ac:dyDescent="0.3">
      <c r="A39" s="9"/>
      <c r="B39" s="40" t="s">
        <v>39</v>
      </c>
      <c r="C39" s="40"/>
      <c r="D39" s="40"/>
      <c r="E39" s="40"/>
      <c r="F39" s="40"/>
      <c r="G39" s="10"/>
      <c r="H39" s="11"/>
      <c r="I39" s="11"/>
      <c r="J39" s="12"/>
      <c r="K39" s="11"/>
      <c r="L39" s="13"/>
    </row>
    <row r="40" spans="1:14" ht="19.5" customHeight="1" x14ac:dyDescent="0.3">
      <c r="A40" s="9"/>
      <c r="B40" s="11" t="s">
        <v>40</v>
      </c>
      <c r="C40" s="12"/>
      <c r="D40" s="11"/>
      <c r="E40" s="12"/>
      <c r="F40" s="11"/>
      <c r="G40" s="10"/>
      <c r="H40" s="11"/>
      <c r="I40" s="11"/>
      <c r="J40" s="12"/>
      <c r="K40" s="11"/>
      <c r="L40" s="13"/>
    </row>
    <row r="41" spans="1:14" ht="21.75" customHeight="1" x14ac:dyDescent="0.3">
      <c r="A41" s="9"/>
      <c r="B41" s="11" t="s">
        <v>41</v>
      </c>
      <c r="C41" s="11"/>
      <c r="D41" s="11"/>
      <c r="E41" s="11"/>
      <c r="F41" s="11"/>
      <c r="G41" s="11"/>
      <c r="H41" s="11"/>
      <c r="I41" s="11"/>
      <c r="J41" s="11"/>
      <c r="K41" s="11"/>
      <c r="L41" s="13"/>
    </row>
    <row r="42" spans="1:14" ht="63" customHeight="1" x14ac:dyDescent="0.3">
      <c r="A42" s="9"/>
      <c r="B42" s="41" t="s">
        <v>42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ht="8.25" customHeight="1" x14ac:dyDescent="0.3">
      <c r="A43" s="9"/>
      <c r="B43" s="11"/>
      <c r="C43" s="12"/>
      <c r="D43" s="11"/>
      <c r="E43" s="12"/>
      <c r="F43" s="11"/>
      <c r="G43" s="10"/>
      <c r="H43" s="11"/>
      <c r="I43" s="11"/>
      <c r="J43" s="12"/>
      <c r="K43" s="11"/>
      <c r="L43" s="13"/>
    </row>
  </sheetData>
  <autoFilter ref="A8:M35" xr:uid="{00000000-0009-0000-0000-000000000000}"/>
  <mergeCells count="16">
    <mergeCell ref="A1:L1"/>
    <mergeCell ref="B37:E37"/>
    <mergeCell ref="B38:F38"/>
    <mergeCell ref="B39:F39"/>
    <mergeCell ref="B42:N42"/>
    <mergeCell ref="I6:J6"/>
    <mergeCell ref="K6:K7"/>
    <mergeCell ref="L6:L7"/>
    <mergeCell ref="F6:F7"/>
    <mergeCell ref="G6:G7"/>
    <mergeCell ref="H6:H7"/>
    <mergeCell ref="A6:A7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9" footer="0.31496062992125989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2025-03-17T11:31:57Z</cp:lastPrinted>
  <dcterms:created xsi:type="dcterms:W3CDTF">2014-04-02T04:58:06Z</dcterms:created>
  <dcterms:modified xsi:type="dcterms:W3CDTF">2025-04-02T12:57:48Z</dcterms:modified>
</cp:coreProperties>
</file>